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Theory\"/>
    </mc:Choice>
  </mc:AlternateContent>
  <xr:revisionPtr revIDLastSave="0" documentId="13_ncr:11_{197B0A5F-6D0E-49F9-9831-C74106964E94}" xr6:coauthVersionLast="47" xr6:coauthVersionMax="47" xr10:uidLastSave="{00000000-0000-0000-0000-000000000000}"/>
  <bookViews>
    <workbookView xWindow="34545" yWindow="4065" windowWidth="21600" windowHeight="12735" xr2:uid="{2C042D23-B886-427D-855C-D6310B07452C}"/>
  </bookViews>
  <sheets>
    <sheet name="Mint_Red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K4" i="1"/>
  <c r="K3" i="1"/>
  <c r="B21" i="1"/>
  <c r="H24" i="1"/>
  <c r="G26" i="1"/>
  <c r="G24" i="1"/>
  <c r="G23" i="1"/>
  <c r="C21" i="1"/>
  <c r="G21" i="1"/>
  <c r="G20" i="1"/>
  <c r="J15" i="1"/>
  <c r="C15" i="1" l="1"/>
  <c r="F16" i="1" s="1"/>
  <c r="C7" i="1"/>
  <c r="E15" i="1"/>
  <c r="F15" i="1"/>
  <c r="H15" i="1" s="1"/>
  <c r="E7" i="1"/>
  <c r="G7" i="1"/>
  <c r="F7" i="1"/>
  <c r="E16" i="1" l="1"/>
  <c r="H16" i="1"/>
</calcChain>
</file>

<file path=xl/sharedStrings.xml><?xml version="1.0" encoding="utf-8"?>
<sst xmlns="http://schemas.openxmlformats.org/spreadsheetml/2006/main" count="26" uniqueCount="24">
  <si>
    <t>Mint</t>
  </si>
  <si>
    <t>x</t>
  </si>
  <si>
    <t>y</t>
  </si>
  <si>
    <t>Red</t>
  </si>
  <si>
    <t>right side</t>
  </si>
  <si>
    <t>x_fac</t>
  </si>
  <si>
    <t>y_fac</t>
  </si>
  <si>
    <t>mix on BBL</t>
  </si>
  <si>
    <t>Line</t>
  </si>
  <si>
    <t>W_r fac</t>
  </si>
  <si>
    <t>W_m fac</t>
  </si>
  <si>
    <t>W_r / W_m</t>
  </si>
  <si>
    <t>Y_r / Y_m</t>
  </si>
  <si>
    <t>W_m</t>
  </si>
  <si>
    <t>W_r</t>
  </si>
  <si>
    <t>W</t>
  </si>
  <si>
    <t>Doublecheck</t>
  </si>
  <si>
    <t>Y_r</t>
  </si>
  <si>
    <t>Y_m</t>
  </si>
  <si>
    <t>mW</t>
  </si>
  <si>
    <t>lm</t>
  </si>
  <si>
    <t>mix</t>
  </si>
  <si>
    <t>Colorcalc</t>
  </si>
  <si>
    <t>lum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</si>
</sst>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628650</xdr:colOff>
      <xdr:row>2</xdr:row>
      <xdr:rowOff>0</xdr:rowOff>
    </xdr:from>
    <xdr:to>
      <xdr:col>8</xdr:col>
      <xdr:colOff>372024</xdr:colOff>
      <xdr:row>4</xdr:row>
      <xdr:rowOff>142945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CFE5E839-DD0B-F085-7B2F-FF7E26AC9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0" y="361950"/>
          <a:ext cx="3934374" cy="504895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7</xdr:row>
      <xdr:rowOff>104775</xdr:rowOff>
    </xdr:from>
    <xdr:to>
      <xdr:col>7</xdr:col>
      <xdr:colOff>381431</xdr:colOff>
      <xdr:row>12</xdr:row>
      <xdr:rowOff>104901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8BD1E0B8-31ED-7905-BCCD-C7EA01BB3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62300" y="1371600"/>
          <a:ext cx="3086531" cy="905001"/>
        </a:xfrm>
        <a:prstGeom prst="rect">
          <a:avLst/>
        </a:prstGeom>
      </xdr:spPr>
    </xdr:pic>
    <xdr:clientData/>
  </xdr:twoCellAnchor>
  <xdr:twoCellAnchor editAs="oneCell">
    <xdr:from>
      <xdr:col>8</xdr:col>
      <xdr:colOff>133350</xdr:colOff>
      <xdr:row>17</xdr:row>
      <xdr:rowOff>85725</xdr:rowOff>
    </xdr:from>
    <xdr:to>
      <xdr:col>10</xdr:col>
      <xdr:colOff>695637</xdr:colOff>
      <xdr:row>24</xdr:row>
      <xdr:rowOff>104954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B74F8385-C63B-7AA9-3B61-71200F6078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38950" y="3162300"/>
          <a:ext cx="2238687" cy="12860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ABAE1-2FD1-4B2E-B94D-535DAEB2C258}">
  <sheetPr codeName="Tabelle1"/>
  <dimension ref="A2:O42"/>
  <sheetViews>
    <sheetView tabSelected="1" topLeftCell="B1" workbookViewId="0">
      <selection activeCell="M11" sqref="M11"/>
    </sheetView>
  </sheetViews>
  <sheetFormatPr baseColWidth="10" defaultRowHeight="14.25" x14ac:dyDescent="0.2"/>
  <cols>
    <col min="1" max="1" width="14" style="1" customWidth="1"/>
    <col min="2" max="16384" width="11" style="1"/>
  </cols>
  <sheetData>
    <row r="2" spans="1:15" x14ac:dyDescent="0.2">
      <c r="B2" s="1" t="s">
        <v>1</v>
      </c>
      <c r="C2" s="1" t="s">
        <v>2</v>
      </c>
      <c r="K2" s="1" t="s">
        <v>22</v>
      </c>
      <c r="L2" s="1" t="s">
        <v>19</v>
      </c>
      <c r="M2" s="1" t="s">
        <v>20</v>
      </c>
      <c r="N2" s="1" t="s">
        <v>1</v>
      </c>
      <c r="O2" s="1" t="s">
        <v>2</v>
      </c>
    </row>
    <row r="3" spans="1:15" x14ac:dyDescent="0.2">
      <c r="A3" s="1" t="s">
        <v>0</v>
      </c>
      <c r="B3" s="2">
        <v>0.33300000000000002</v>
      </c>
      <c r="C3" s="2">
        <v>0.47299999999999998</v>
      </c>
      <c r="K3" s="1" t="str">
        <f>A3</f>
        <v>Mint</v>
      </c>
      <c r="L3" s="3">
        <v>1000</v>
      </c>
      <c r="M3" s="3">
        <v>466</v>
      </c>
      <c r="N3" s="1">
        <v>0.33300000000000002</v>
      </c>
      <c r="O3" s="1">
        <v>0.47299999999999998</v>
      </c>
    </row>
    <row r="4" spans="1:15" x14ac:dyDescent="0.2">
      <c r="A4" s="1" t="s">
        <v>3</v>
      </c>
      <c r="B4" s="2">
        <v>0.7</v>
      </c>
      <c r="C4" s="2">
        <v>0.3</v>
      </c>
      <c r="K4" s="1" t="str">
        <f>A4</f>
        <v>Red</v>
      </c>
      <c r="L4" s="3">
        <v>970</v>
      </c>
      <c r="M4" s="3">
        <v>172</v>
      </c>
      <c r="N4" s="1">
        <v>0.7</v>
      </c>
      <c r="O4" s="1">
        <v>0.3</v>
      </c>
    </row>
    <row r="5" spans="1:15" x14ac:dyDescent="0.2">
      <c r="B5" s="2"/>
      <c r="C5" s="2"/>
      <c r="K5" s="1" t="s">
        <v>21</v>
      </c>
      <c r="L5" s="3">
        <v>1970</v>
      </c>
      <c r="M5" s="3">
        <v>638</v>
      </c>
      <c r="N5" s="2">
        <v>0.46800000000000003</v>
      </c>
      <c r="O5" s="2">
        <v>0.40899999999999997</v>
      </c>
    </row>
    <row r="6" spans="1:15" x14ac:dyDescent="0.2">
      <c r="B6" s="2"/>
      <c r="C6" s="2"/>
      <c r="E6" s="1" t="s">
        <v>5</v>
      </c>
      <c r="F6" s="1" t="s">
        <v>6</v>
      </c>
      <c r="G6" s="1" t="s">
        <v>4</v>
      </c>
    </row>
    <row r="7" spans="1:15" x14ac:dyDescent="0.2">
      <c r="A7" s="1" t="s">
        <v>8</v>
      </c>
      <c r="B7" s="2">
        <v>0.5</v>
      </c>
      <c r="C7" s="2">
        <f>($G$7-B7*$E$7)/$F$7</f>
        <v>0.39427792915531334</v>
      </c>
      <c r="E7" s="2">
        <f>C4-C3</f>
        <v>-0.17299999999999999</v>
      </c>
      <c r="F7" s="2">
        <f>B3-B4</f>
        <v>-0.36699999999999994</v>
      </c>
      <c r="G7" s="2">
        <f>B3*C4-B4*C3</f>
        <v>-0.23119999999999996</v>
      </c>
      <c r="L7" s="1" t="s">
        <v>23</v>
      </c>
      <c r="M7" s="1">
        <f>M4/M3</f>
        <v>0.36909871244635195</v>
      </c>
    </row>
    <row r="8" spans="1:15" x14ac:dyDescent="0.2">
      <c r="B8" s="2"/>
      <c r="C8" s="2"/>
    </row>
    <row r="9" spans="1:15" x14ac:dyDescent="0.2">
      <c r="B9" s="2"/>
      <c r="C9" s="2"/>
    </row>
    <row r="13" spans="1:15" x14ac:dyDescent="0.2">
      <c r="B13" s="2"/>
      <c r="C13" s="2"/>
    </row>
    <row r="14" spans="1:15" x14ac:dyDescent="0.2">
      <c r="B14" s="2"/>
      <c r="C14" s="2"/>
      <c r="E14" s="1" t="s">
        <v>9</v>
      </c>
      <c r="F14" s="1" t="s">
        <v>10</v>
      </c>
      <c r="H14" s="1" t="s">
        <v>11</v>
      </c>
      <c r="J14" s="1" t="s">
        <v>12</v>
      </c>
    </row>
    <row r="15" spans="1:15" x14ac:dyDescent="0.2">
      <c r="A15" s="1" t="s">
        <v>7</v>
      </c>
      <c r="B15" s="2">
        <v>0.46800000000000003</v>
      </c>
      <c r="C15" s="2">
        <f>($G$7-B15*$E$7)/$F$7</f>
        <v>0.40936239782016348</v>
      </c>
      <c r="E15" s="2">
        <f>B15-B4</f>
        <v>-0.23199999999999993</v>
      </c>
      <c r="F15" s="2">
        <f>B15-B3</f>
        <v>0.13500000000000001</v>
      </c>
      <c r="G15" s="2"/>
      <c r="H15" s="2">
        <f>-F15/E15</f>
        <v>0.58189655172413812</v>
      </c>
      <c r="J15" s="1">
        <f>H15*C4/C3</f>
        <v>0.36906758037471765</v>
      </c>
    </row>
    <row r="16" spans="1:15" x14ac:dyDescent="0.2">
      <c r="B16" s="2"/>
      <c r="C16" s="2"/>
      <c r="E16" s="2">
        <f>C15-C4</f>
        <v>0.10936239782016349</v>
      </c>
      <c r="F16" s="2">
        <f>C15-C3</f>
        <v>-6.3637602179836494E-2</v>
      </c>
      <c r="G16" s="2"/>
      <c r="H16" s="2">
        <f>-F16/E16</f>
        <v>0.58189655172413779</v>
      </c>
    </row>
    <row r="17" spans="1:8" x14ac:dyDescent="0.2">
      <c r="B17" s="2"/>
      <c r="C17" s="2"/>
    </row>
    <row r="18" spans="1:8" x14ac:dyDescent="0.2">
      <c r="B18" s="2"/>
      <c r="C18" s="2"/>
    </row>
    <row r="19" spans="1:8" x14ac:dyDescent="0.2">
      <c r="A19" s="1" t="s">
        <v>16</v>
      </c>
      <c r="B19" s="2"/>
      <c r="C19" s="2"/>
      <c r="F19" s="1" t="s">
        <v>13</v>
      </c>
      <c r="G19" s="1">
        <v>1</v>
      </c>
    </row>
    <row r="20" spans="1:8" x14ac:dyDescent="0.2">
      <c r="B20" s="2"/>
      <c r="C20" s="2"/>
      <c r="F20" s="1" t="s">
        <v>14</v>
      </c>
      <c r="G20" s="1">
        <f>G19*H15</f>
        <v>0.58189655172413812</v>
      </c>
    </row>
    <row r="21" spans="1:8" x14ac:dyDescent="0.2">
      <c r="B21" s="2">
        <f>(B4*G20+B3)/G21</f>
        <v>0.46800000000000008</v>
      </c>
      <c r="C21" s="2">
        <f>(C4*G20+C3)/G21</f>
        <v>0.40936239782016348</v>
      </c>
      <c r="F21" s="1" t="s">
        <v>15</v>
      </c>
      <c r="G21" s="1">
        <f>G19+G20</f>
        <v>1.5818965517241381</v>
      </c>
    </row>
    <row r="22" spans="1:8" x14ac:dyDescent="0.2">
      <c r="B22" s="2"/>
      <c r="C22" s="2"/>
    </row>
    <row r="23" spans="1:8" x14ac:dyDescent="0.2">
      <c r="B23" s="2"/>
      <c r="C23" s="2"/>
      <c r="F23" s="1" t="s">
        <v>17</v>
      </c>
      <c r="G23" s="1">
        <f>G20*C4</f>
        <v>0.17456896551724144</v>
      </c>
    </row>
    <row r="24" spans="1:8" x14ac:dyDescent="0.2">
      <c r="B24" s="2"/>
      <c r="C24" s="2"/>
      <c r="F24" s="1" t="s">
        <v>18</v>
      </c>
      <c r="G24" s="1">
        <f>G19*C3</f>
        <v>0.47299999999999998</v>
      </c>
      <c r="H24" s="1">
        <f>G23/G24</f>
        <v>0.36906758037471765</v>
      </c>
    </row>
    <row r="25" spans="1:8" x14ac:dyDescent="0.2">
      <c r="B25" s="2"/>
      <c r="C25" s="2"/>
    </row>
    <row r="26" spans="1:8" x14ac:dyDescent="0.2">
      <c r="B26" s="2"/>
      <c r="C26" s="2"/>
      <c r="G26" s="1">
        <f>C4/C3</f>
        <v>0.63424947145877375</v>
      </c>
    </row>
    <row r="27" spans="1:8" x14ac:dyDescent="0.2">
      <c r="B27" s="2"/>
      <c r="C27" s="2"/>
    </row>
    <row r="28" spans="1:8" x14ac:dyDescent="0.2">
      <c r="B28" s="2"/>
      <c r="C28" s="2"/>
    </row>
    <row r="29" spans="1:8" x14ac:dyDescent="0.2">
      <c r="B29" s="2"/>
      <c r="C29" s="2"/>
    </row>
    <row r="30" spans="1:8" x14ac:dyDescent="0.2">
      <c r="B30" s="2"/>
      <c r="C30" s="2"/>
    </row>
    <row r="31" spans="1:8" x14ac:dyDescent="0.2">
      <c r="B31" s="2"/>
      <c r="C31" s="2"/>
    </row>
    <row r="32" spans="1:8" x14ac:dyDescent="0.2">
      <c r="B32" s="2"/>
      <c r="C32" s="2"/>
    </row>
    <row r="33" spans="2:3" x14ac:dyDescent="0.2">
      <c r="B33" s="2"/>
      <c r="C33" s="2"/>
    </row>
    <row r="34" spans="2:3" x14ac:dyDescent="0.2">
      <c r="B34" s="2"/>
      <c r="C34" s="2"/>
    </row>
    <row r="35" spans="2:3" x14ac:dyDescent="0.2">
      <c r="B35" s="2"/>
      <c r="C35" s="2"/>
    </row>
    <row r="36" spans="2:3" x14ac:dyDescent="0.2">
      <c r="B36" s="2"/>
      <c r="C36" s="2"/>
    </row>
    <row r="37" spans="2:3" x14ac:dyDescent="0.2">
      <c r="B37" s="2"/>
      <c r="C37" s="2"/>
    </row>
    <row r="38" spans="2:3" x14ac:dyDescent="0.2">
      <c r="B38" s="2"/>
      <c r="C38" s="2"/>
    </row>
    <row r="39" spans="2:3" x14ac:dyDescent="0.2">
      <c r="B39" s="2"/>
      <c r="C39" s="2"/>
    </row>
    <row r="40" spans="2:3" x14ac:dyDescent="0.2">
      <c r="B40" s="2"/>
      <c r="C40" s="2"/>
    </row>
    <row r="41" spans="2:3" x14ac:dyDescent="0.2">
      <c r="B41" s="2"/>
      <c r="C41" s="2"/>
    </row>
    <row r="42" spans="2:3" x14ac:dyDescent="0.2">
      <c r="B42" s="2"/>
      <c r="C42" s="2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6D73-693C-48A3-A0C7-3995DE07043C}">
  <sheetPr codeName="Tabelle2"/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BB3F-77D7-435A-B36B-3E2E32D96E69}">
  <sheetPr codeName="Tabelle3"/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Mint_Red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Rehn Henning</cp:lastModifiedBy>
  <dcterms:created xsi:type="dcterms:W3CDTF">2022-07-07T12:07:36Z</dcterms:created>
  <dcterms:modified xsi:type="dcterms:W3CDTF">2023-11-17T13:41:54Z</dcterms:modified>
</cp:coreProperties>
</file>