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ptik\Calculus\Practice\"/>
    </mc:Choice>
  </mc:AlternateContent>
  <xr:revisionPtr revIDLastSave="0" documentId="13_ncr:1_{D509714A-6ABB-419A-930B-62DCB74A0925}" xr6:coauthVersionLast="47" xr6:coauthVersionMax="47" xr10:uidLastSave="{00000000-0000-0000-0000-000000000000}"/>
  <bookViews>
    <workbookView xWindow="-103" yWindow="-103" windowWidth="33120" windowHeight="18000" xr2:uid="{92E06E74-767F-4F15-B4B3-BA46D228FB1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E19" i="1" s="1"/>
  <c r="E20" i="1" s="1"/>
  <c r="E11" i="1" l="1"/>
  <c r="E12" i="1" s="1"/>
  <c r="E14" i="1" s="1"/>
  <c r="C6" i="1"/>
  <c r="E9" i="1" s="1"/>
  <c r="E15" i="1" l="1"/>
  <c r="E29" i="1"/>
  <c r="E30" i="1" s="1"/>
  <c r="G30" i="1" s="1"/>
  <c r="E26" i="1"/>
  <c r="E27" i="1" s="1"/>
  <c r="E22" i="1"/>
</calcChain>
</file>

<file path=xl/sharedStrings.xml><?xml version="1.0" encoding="utf-8"?>
<sst xmlns="http://schemas.openxmlformats.org/spreadsheetml/2006/main" count="41" uniqueCount="36">
  <si>
    <t>angular extent</t>
  </si>
  <si>
    <t>distance</t>
  </si>
  <si>
    <t>ly</t>
  </si>
  <si>
    <t>c</t>
  </si>
  <si>
    <t>m/s</t>
  </si>
  <si>
    <t>s/y</t>
  </si>
  <si>
    <t>m</t>
  </si>
  <si>
    <t>arcsec</t>
  </si>
  <si>
    <t>°</t>
  </si>
  <si>
    <t>rad</t>
  </si>
  <si>
    <t>half angle</t>
  </si>
  <si>
    <t>sr</t>
  </si>
  <si>
    <t>solid angle</t>
  </si>
  <si>
    <t>h</t>
  </si>
  <si>
    <t>Ws^2</t>
  </si>
  <si>
    <t>k</t>
  </si>
  <si>
    <t>Ws/K</t>
  </si>
  <si>
    <t>sigma</t>
  </si>
  <si>
    <t>W/m^2/K</t>
  </si>
  <si>
    <t>T</t>
  </si>
  <si>
    <t>K</t>
  </si>
  <si>
    <t>radiant exitance</t>
  </si>
  <si>
    <t>W/m^2</t>
  </si>
  <si>
    <t>radiance</t>
  </si>
  <si>
    <t>W/m^2/sr</t>
  </si>
  <si>
    <t>max. conc</t>
  </si>
  <si>
    <t>mm</t>
  </si>
  <si>
    <t>Image r</t>
  </si>
  <si>
    <t>diameter</t>
  </si>
  <si>
    <t>km</t>
  </si>
  <si>
    <t>earth to sun</t>
  </si>
  <si>
    <t>A.U.</t>
  </si>
  <si>
    <t>Sirius</t>
  </si>
  <si>
    <t>compare</t>
  </si>
  <si>
    <t>CPC</t>
  </si>
  <si>
    <t>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</si>
</sst>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E+00"/>
    <numFmt numFmtId="165" formatCode="0E+00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61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2" borderId="0" xfId="1" applyNumberFormat="1" applyAlignment="1">
      <alignment horizontal="center"/>
    </xf>
    <xf numFmtId="0" fontId="3" fillId="0" borderId="0" xfId="0" applyFont="1" applyAlignment="1">
      <alignment horizontal="center"/>
    </xf>
    <xf numFmtId="11" fontId="1" fillId="3" borderId="0" xfId="2" applyNumberFormat="1" applyAlignment="1">
      <alignment horizontal="center"/>
    </xf>
    <xf numFmtId="0" fontId="2" fillId="2" borderId="0" xfId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</cellXfs>
  <cellStyles count="3">
    <cellStyle name="40 % - Akzent1" xfId="2" builtinId="31"/>
    <cellStyle name="Gut" xfId="1" builtinId="26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3420-3ED3-41BC-B0DB-39A9868EAE00}">
  <dimension ref="A2:H32"/>
  <sheetViews>
    <sheetView tabSelected="1" workbookViewId="0">
      <selection activeCell="D30" sqref="D30"/>
    </sheetView>
  </sheetViews>
  <sheetFormatPr baseColWidth="10" defaultColWidth="11" defaultRowHeight="14.15" x14ac:dyDescent="0.35"/>
  <cols>
    <col min="1" max="1" width="11" style="1"/>
    <col min="2" max="2" width="14.5" style="1" customWidth="1"/>
    <col min="3" max="3" width="11" style="1"/>
    <col min="4" max="4" width="14.35546875" style="1" customWidth="1"/>
    <col min="5" max="5" width="12.2109375" style="1" bestFit="1" customWidth="1"/>
    <col min="6" max="16384" width="11" style="1"/>
  </cols>
  <sheetData>
    <row r="2" spans="1:6" x14ac:dyDescent="0.35">
      <c r="B2" s="1" t="s">
        <v>3</v>
      </c>
      <c r="C2" s="3">
        <v>299792458</v>
      </c>
      <c r="D2" s="1" t="s">
        <v>4</v>
      </c>
    </row>
    <row r="3" spans="1:6" x14ac:dyDescent="0.35">
      <c r="B3" s="1" t="s">
        <v>13</v>
      </c>
      <c r="C3" s="3">
        <v>6.6260700000000002E-34</v>
      </c>
      <c r="D3" s="1" t="s">
        <v>14</v>
      </c>
    </row>
    <row r="4" spans="1:6" x14ac:dyDescent="0.35">
      <c r="B4" s="1" t="s">
        <v>15</v>
      </c>
      <c r="C4" s="3">
        <v>1.3806479999999999E-23</v>
      </c>
      <c r="D4" s="4" t="s">
        <v>16</v>
      </c>
    </row>
    <row r="5" spans="1:6" x14ac:dyDescent="0.35">
      <c r="B5" s="1" t="s">
        <v>17</v>
      </c>
      <c r="C5" s="5">
        <f>2*PI()^5*C4^4/15/C3^3/C2^2</f>
        <v>5.6703583761545875E-8</v>
      </c>
      <c r="D5" s="1" t="s">
        <v>18</v>
      </c>
    </row>
    <row r="6" spans="1:6" x14ac:dyDescent="0.35">
      <c r="C6" s="1">
        <f>60*60*24*365.25</f>
        <v>31557600</v>
      </c>
      <c r="D6" s="1" t="s">
        <v>5</v>
      </c>
    </row>
    <row r="9" spans="1:6" x14ac:dyDescent="0.35">
      <c r="A9" s="1" t="s">
        <v>32</v>
      </c>
      <c r="B9" s="1" t="s">
        <v>1</v>
      </c>
      <c r="C9" s="6">
        <v>8.6</v>
      </c>
      <c r="D9" s="1" t="s">
        <v>2</v>
      </c>
      <c r="E9" s="2">
        <f>C9*C6*C2</f>
        <v>8.136228206419488E+16</v>
      </c>
      <c r="F9" s="1" t="s">
        <v>6</v>
      </c>
    </row>
    <row r="11" spans="1:6" x14ac:dyDescent="0.35">
      <c r="B11" s="1" t="s">
        <v>0</v>
      </c>
      <c r="C11" s="6">
        <v>6.0000000000000001E-3</v>
      </c>
      <c r="D11" s="1" t="s">
        <v>7</v>
      </c>
      <c r="E11" s="8">
        <f>C11/3600</f>
        <v>1.6666666666666667E-6</v>
      </c>
      <c r="F11" s="1" t="s">
        <v>8</v>
      </c>
    </row>
    <row r="12" spans="1:6" x14ac:dyDescent="0.35">
      <c r="E12" s="8">
        <f>E11*PI()/180</f>
        <v>2.908882086657216E-8</v>
      </c>
      <c r="F12" s="1" t="s">
        <v>9</v>
      </c>
    </row>
    <row r="14" spans="1:6" x14ac:dyDescent="0.35">
      <c r="B14" s="1" t="s">
        <v>10</v>
      </c>
      <c r="E14" s="7">
        <f>E12/2</f>
        <v>1.454441043328608E-8</v>
      </c>
      <c r="F14" s="1" t="s">
        <v>9</v>
      </c>
    </row>
    <row r="15" spans="1:6" x14ac:dyDescent="0.35">
      <c r="B15" s="1" t="s">
        <v>12</v>
      </c>
      <c r="E15" s="7">
        <f>PI()*E14^2</f>
        <v>6.6457211677597348E-16</v>
      </c>
      <c r="F15" s="1" t="s">
        <v>11</v>
      </c>
    </row>
    <row r="17" spans="2:8" x14ac:dyDescent="0.35">
      <c r="B17" s="1" t="s">
        <v>19</v>
      </c>
      <c r="C17" s="6">
        <v>9900</v>
      </c>
      <c r="D17" s="1" t="s">
        <v>20</v>
      </c>
    </row>
    <row r="19" spans="2:8" x14ac:dyDescent="0.35">
      <c r="D19" s="1" t="s">
        <v>21</v>
      </c>
      <c r="E19" s="7">
        <f>C5*C17^4</f>
        <v>544692363.14041758</v>
      </c>
      <c r="F19" s="1" t="s">
        <v>22</v>
      </c>
    </row>
    <row r="20" spans="2:8" x14ac:dyDescent="0.35">
      <c r="D20" s="1" t="s">
        <v>23</v>
      </c>
      <c r="E20" s="7">
        <f>E19/PI()</f>
        <v>173380964.11640629</v>
      </c>
      <c r="F20" s="1" t="s">
        <v>24</v>
      </c>
    </row>
    <row r="22" spans="2:8" x14ac:dyDescent="0.35">
      <c r="D22" s="1" t="s">
        <v>25</v>
      </c>
      <c r="E22" s="7">
        <f>1/E14^2</f>
        <v>4727241144016911</v>
      </c>
    </row>
    <row r="24" spans="2:8" x14ac:dyDescent="0.35">
      <c r="B24" s="1" t="s">
        <v>27</v>
      </c>
      <c r="C24" s="1">
        <v>1</v>
      </c>
      <c r="D24" s="1" t="s">
        <v>26</v>
      </c>
    </row>
    <row r="26" spans="2:8" x14ac:dyDescent="0.35">
      <c r="D26" s="1" t="s">
        <v>28</v>
      </c>
      <c r="E26" s="7">
        <f>C24/E14</f>
        <v>68754935.415698782</v>
      </c>
      <c r="F26" s="1" t="s">
        <v>26</v>
      </c>
    </row>
    <row r="27" spans="2:8" x14ac:dyDescent="0.35">
      <c r="E27" s="9">
        <f>E26/1000000</f>
        <v>68.754935415698782</v>
      </c>
      <c r="F27" s="1" t="s">
        <v>29</v>
      </c>
    </row>
    <row r="29" spans="2:8" x14ac:dyDescent="0.35">
      <c r="B29" s="1" t="s">
        <v>34</v>
      </c>
      <c r="D29" s="1" t="s">
        <v>35</v>
      </c>
      <c r="E29" s="7">
        <f>C24/E14^2</f>
        <v>4727241144016911</v>
      </c>
      <c r="F29" s="1" t="s">
        <v>26</v>
      </c>
    </row>
    <row r="30" spans="2:8" x14ac:dyDescent="0.35">
      <c r="E30" s="7">
        <f>E29/1000000</f>
        <v>4727241144.0169106</v>
      </c>
      <c r="F30" s="1" t="s">
        <v>29</v>
      </c>
      <c r="G30" s="9">
        <f>E30/E32</f>
        <v>31.726450630985976</v>
      </c>
      <c r="H30" s="1" t="s">
        <v>31</v>
      </c>
    </row>
    <row r="32" spans="2:8" x14ac:dyDescent="0.35">
      <c r="C32" s="1" t="s">
        <v>33</v>
      </c>
      <c r="D32" s="1" t="s">
        <v>30</v>
      </c>
      <c r="E32" s="2">
        <v>149000000</v>
      </c>
      <c r="F32" s="1" t="s">
        <v>29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Henning Rehn (reh)</cp:lastModifiedBy>
  <dcterms:created xsi:type="dcterms:W3CDTF">2022-01-28T13:42:27Z</dcterms:created>
  <dcterms:modified xsi:type="dcterms:W3CDTF">2024-06-03T06:29:16Z</dcterms:modified>
</cp:coreProperties>
</file>